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7bfb3516bdc32fb/Documents/CTL/Excel files/2024 files/"/>
    </mc:Choice>
  </mc:AlternateContent>
  <xr:revisionPtr revIDLastSave="2" documentId="8_{B3C5CFD6-36F9-4047-AF4C-83C6E6ACEC0B}" xr6:coauthVersionLast="47" xr6:coauthVersionMax="47" xr10:uidLastSave="{CEAF6E3D-5FE5-4711-B6DF-A5236EB91711}"/>
  <bookViews>
    <workbookView xWindow="-120" yWindow="-120" windowWidth="29040" windowHeight="15720" xr2:uid="{163EBD10-9DF0-46A9-AADA-C5B26794A19B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_xlnm.Print_Area" localSheetId="0">Sheet1!$A$1:$H$38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10" i="1"/>
  <c r="D7" i="1"/>
  <c r="C20" i="1"/>
  <c r="C11" i="1"/>
  <c r="H13" i="1"/>
  <c r="H7" i="1"/>
  <c r="D19" i="1"/>
  <c r="D18" i="1"/>
  <c r="D17" i="1"/>
  <c r="D16" i="1"/>
  <c r="D15" i="1"/>
  <c r="C7" i="1"/>
  <c r="C19" i="1"/>
  <c r="C18" i="1"/>
  <c r="C17" i="1"/>
  <c r="C16" i="1"/>
  <c r="C15" i="1"/>
  <c r="C14" i="1"/>
  <c r="C10" i="1"/>
  <c r="C8" i="1"/>
  <c r="C21" i="1" l="1"/>
  <c r="D11" i="1"/>
  <c r="D20" i="1"/>
  <c r="H15" i="1"/>
  <c r="H9" i="1"/>
  <c r="H20" i="1" l="1"/>
  <c r="D21" i="1"/>
</calcChain>
</file>

<file path=xl/sharedStrings.xml><?xml version="1.0" encoding="utf-8"?>
<sst xmlns="http://schemas.openxmlformats.org/spreadsheetml/2006/main" count="38" uniqueCount="34">
  <si>
    <t xml:space="preserve">Income and Expenditure </t>
  </si>
  <si>
    <t>BALANCE SHEET</t>
  </si>
  <si>
    <t>CTL Income</t>
  </si>
  <si>
    <t>Subscriptions</t>
  </si>
  <si>
    <t>HSBC</t>
  </si>
  <si>
    <t>Donations</t>
  </si>
  <si>
    <t>Petty Cash</t>
  </si>
  <si>
    <t>Total Income</t>
  </si>
  <si>
    <t>CTL expenditure</t>
  </si>
  <si>
    <t xml:space="preserve">Office </t>
  </si>
  <si>
    <t>Insurance</t>
  </si>
  <si>
    <t>Bank Charges</t>
  </si>
  <si>
    <t>Honorarium</t>
  </si>
  <si>
    <t>Total expenses</t>
  </si>
  <si>
    <t>Income - expenditure</t>
  </si>
  <si>
    <t>Date:</t>
  </si>
  <si>
    <t>The Accounts set out above were approved by the committee and signed on its behalf  by</t>
  </si>
  <si>
    <t xml:space="preserve">Date: </t>
  </si>
  <si>
    <t>Accountant’s report</t>
  </si>
  <si>
    <t xml:space="preserve"> and confirm that they are in accordance with the books and records of Churches Together in Luton.</t>
  </si>
  <si>
    <t xml:space="preserve">Name: </t>
  </si>
  <si>
    <t>Breakfast buffet</t>
  </si>
  <si>
    <t>2xBreakfast</t>
  </si>
  <si>
    <t>Mr M Singleton - Vice Chair</t>
  </si>
  <si>
    <t>Tony Thompson - Chair</t>
  </si>
  <si>
    <t>CTL Finances For the year ending 31st December 2024</t>
  </si>
  <si>
    <t>Balance as at 31st December 2024</t>
  </si>
  <si>
    <t>Balance as at 1st January 2024</t>
  </si>
  <si>
    <t>2023</t>
  </si>
  <si>
    <t>24/25Web support (2yrs)</t>
  </si>
  <si>
    <t>Total Assets 31st December 2024</t>
  </si>
  <si>
    <t>Total Assets 1st Jan 2024</t>
  </si>
  <si>
    <t>Asset increase over 2024</t>
  </si>
  <si>
    <t>I have examined the attached accounts for the year ended 31 December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</si>
</sst>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7" x14ac:knownFonts="1"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49" fontId="0" fillId="0" borderId="0" xfId="0" applyNumberFormat="1"/>
    <xf numFmtId="0" fontId="0" fillId="0" borderId="1" xfId="0" applyBorder="1"/>
    <xf numFmtId="0" fontId="0" fillId="0" borderId="2" xfId="0" applyBorder="1"/>
    <xf numFmtId="0" fontId="1" fillId="0" borderId="1" xfId="0" applyFont="1" applyBorder="1"/>
    <xf numFmtId="164" fontId="0" fillId="0" borderId="0" xfId="0" applyNumberFormat="1"/>
    <xf numFmtId="164" fontId="0" fillId="0" borderId="1" xfId="0" applyNumberFormat="1" applyBorder="1"/>
    <xf numFmtId="164" fontId="0" fillId="0" borderId="3" xfId="0" applyNumberFormat="1" applyBorder="1"/>
    <xf numFmtId="0" fontId="1" fillId="0" borderId="2" xfId="0" applyFont="1" applyBorder="1"/>
    <xf numFmtId="0" fontId="0" fillId="0" borderId="4" xfId="0" applyBorder="1"/>
    <xf numFmtId="0" fontId="1" fillId="0" borderId="4" xfId="0" applyFont="1" applyBorder="1"/>
    <xf numFmtId="0" fontId="3" fillId="0" borderId="0" xfId="0" applyFont="1"/>
    <xf numFmtId="0" fontId="4" fillId="0" borderId="4" xfId="0" applyFont="1" applyBorder="1"/>
    <xf numFmtId="0" fontId="4" fillId="0" borderId="0" xfId="0" applyFont="1"/>
    <xf numFmtId="0" fontId="5" fillId="0" borderId="0" xfId="0" applyFont="1"/>
    <xf numFmtId="16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ue\OneDrive\Documents\CTL\Excel%20files\2023%20files\ctl%20Accounts%202023.xls" TargetMode="External"/><Relationship Id="rId1" Type="http://schemas.openxmlformats.org/officeDocument/2006/relationships/externalLinkPath" Target="2023%20files/ctl%20Accounts%202023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7BFB3516BDC32FB/Documents/CTL/Excel%20files/2024%20files/CTL%20Accounts%202024.xls" TargetMode="External"/><Relationship Id="rId1" Type="http://schemas.openxmlformats.org/officeDocument/2006/relationships/externalLinkPath" Target="CTL%20Accounts%202024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7BFB3516BDC32FB/Documents/CTL/Excel%20files/ctl%20Accounts%202024.xls" TargetMode="External"/><Relationship Id="rId1" Type="http://schemas.openxmlformats.org/officeDocument/2006/relationships/externalLinkPath" Target="/57BFB3516BDC32FB/Documents/CTL/Excel%20files/ctl%20Accounts%20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nking"/>
      <sheetName val="Petty Cash"/>
    </sheetNames>
    <sheetDataSet>
      <sheetData sheetId="0">
        <row r="160">
          <cell r="F160">
            <v>5156.0199999999986</v>
          </cell>
        </row>
        <row r="163">
          <cell r="H163">
            <v>30</v>
          </cell>
          <cell r="I163">
            <v>1885</v>
          </cell>
          <cell r="J163">
            <v>610</v>
          </cell>
          <cell r="K163">
            <v>550</v>
          </cell>
          <cell r="L163">
            <v>900</v>
          </cell>
          <cell r="N163">
            <v>575</v>
          </cell>
          <cell r="O163">
            <v>540</v>
          </cell>
          <cell r="P163">
            <v>128.80000000000001</v>
          </cell>
          <cell r="Q163">
            <v>8.84</v>
          </cell>
          <cell r="R163">
            <v>72.8</v>
          </cell>
          <cell r="S163">
            <v>245.79</v>
          </cell>
        </row>
      </sheetData>
      <sheetData sheetId="1">
        <row r="5">
          <cell r="E5">
            <v>35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nking"/>
      <sheetName val="Petty Cash"/>
      <sheetName val="Sheet1"/>
    </sheetNames>
    <sheetDataSet>
      <sheetData sheetId="0">
        <row r="154">
          <cell r="H154">
            <v>1030</v>
          </cell>
          <cell r="I154">
            <v>1850</v>
          </cell>
          <cell r="J154">
            <v>450</v>
          </cell>
          <cell r="K154">
            <v>590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nking"/>
      <sheetName val="Petty Cash"/>
      <sheetName val="Sheet1"/>
    </sheetNames>
    <sheetDataSet>
      <sheetData sheetId="0">
        <row r="5">
          <cell r="F5">
            <v>5156.0200000000004</v>
          </cell>
        </row>
        <row r="151">
          <cell r="F151">
            <v>6126.62</v>
          </cell>
        </row>
        <row r="154">
          <cell r="L154">
            <v>1300</v>
          </cell>
          <cell r="N154">
            <v>502</v>
          </cell>
          <cell r="O154">
            <v>723</v>
          </cell>
          <cell r="P154">
            <v>128.80000000000001</v>
          </cell>
          <cell r="R154">
            <v>66.8</v>
          </cell>
          <cell r="S154">
            <v>228.8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50F92-BBC3-4002-BB46-B69FCC7A2A20}">
  <sheetPr>
    <pageSetUpPr fitToPage="1"/>
  </sheetPr>
  <dimension ref="A1:H37"/>
  <sheetViews>
    <sheetView tabSelected="1" zoomScaleNormal="100" workbookViewId="0">
      <selection activeCell="K21" sqref="K21"/>
    </sheetView>
  </sheetViews>
  <sheetFormatPr defaultRowHeight="18.75" x14ac:dyDescent="0.3"/>
  <cols>
    <col min="4" max="4" width="10.09765625" bestFit="1" customWidth="1"/>
    <col min="6" max="6" width="13.69921875" customWidth="1"/>
    <col min="7" max="7" width="7.296875" customWidth="1"/>
    <col min="259" max="259" width="8.09765625" bestFit="1" customWidth="1"/>
    <col min="515" max="515" width="8.09765625" bestFit="1" customWidth="1"/>
    <col min="771" max="771" width="8.09765625" bestFit="1" customWidth="1"/>
    <col min="1027" max="1027" width="8.09765625" bestFit="1" customWidth="1"/>
    <col min="1283" max="1283" width="8.09765625" bestFit="1" customWidth="1"/>
    <col min="1539" max="1539" width="8.09765625" bestFit="1" customWidth="1"/>
    <col min="1795" max="1795" width="8.09765625" bestFit="1" customWidth="1"/>
    <col min="2051" max="2051" width="8.09765625" bestFit="1" customWidth="1"/>
    <col min="2307" max="2307" width="8.09765625" bestFit="1" customWidth="1"/>
    <col min="2563" max="2563" width="8.09765625" bestFit="1" customWidth="1"/>
    <col min="2819" max="2819" width="8.09765625" bestFit="1" customWidth="1"/>
    <col min="3075" max="3075" width="8.09765625" bestFit="1" customWidth="1"/>
    <col min="3331" max="3331" width="8.09765625" bestFit="1" customWidth="1"/>
    <col min="3587" max="3587" width="8.09765625" bestFit="1" customWidth="1"/>
    <col min="3843" max="3843" width="8.09765625" bestFit="1" customWidth="1"/>
    <col min="4099" max="4099" width="8.09765625" bestFit="1" customWidth="1"/>
    <col min="4355" max="4355" width="8.09765625" bestFit="1" customWidth="1"/>
    <col min="4611" max="4611" width="8.09765625" bestFit="1" customWidth="1"/>
    <col min="4867" max="4867" width="8.09765625" bestFit="1" customWidth="1"/>
    <col min="5123" max="5123" width="8.09765625" bestFit="1" customWidth="1"/>
    <col min="5379" max="5379" width="8.09765625" bestFit="1" customWidth="1"/>
    <col min="5635" max="5635" width="8.09765625" bestFit="1" customWidth="1"/>
    <col min="5891" max="5891" width="8.09765625" bestFit="1" customWidth="1"/>
    <col min="6147" max="6147" width="8.09765625" bestFit="1" customWidth="1"/>
    <col min="6403" max="6403" width="8.09765625" bestFit="1" customWidth="1"/>
    <col min="6659" max="6659" width="8.09765625" bestFit="1" customWidth="1"/>
    <col min="6915" max="6915" width="8.09765625" bestFit="1" customWidth="1"/>
    <col min="7171" max="7171" width="8.09765625" bestFit="1" customWidth="1"/>
    <col min="7427" max="7427" width="8.09765625" bestFit="1" customWidth="1"/>
    <col min="7683" max="7683" width="8.09765625" bestFit="1" customWidth="1"/>
    <col min="7939" max="7939" width="8.09765625" bestFit="1" customWidth="1"/>
    <col min="8195" max="8195" width="8.09765625" bestFit="1" customWidth="1"/>
    <col min="8451" max="8451" width="8.09765625" bestFit="1" customWidth="1"/>
    <col min="8707" max="8707" width="8.09765625" bestFit="1" customWidth="1"/>
    <col min="8963" max="8963" width="8.09765625" bestFit="1" customWidth="1"/>
    <col min="9219" max="9219" width="8.09765625" bestFit="1" customWidth="1"/>
    <col min="9475" max="9475" width="8.09765625" bestFit="1" customWidth="1"/>
    <col min="9731" max="9731" width="8.09765625" bestFit="1" customWidth="1"/>
    <col min="9987" max="9987" width="8.09765625" bestFit="1" customWidth="1"/>
    <col min="10243" max="10243" width="8.09765625" bestFit="1" customWidth="1"/>
    <col min="10499" max="10499" width="8.09765625" bestFit="1" customWidth="1"/>
    <col min="10755" max="10755" width="8.09765625" bestFit="1" customWidth="1"/>
    <col min="11011" max="11011" width="8.09765625" bestFit="1" customWidth="1"/>
    <col min="11267" max="11267" width="8.09765625" bestFit="1" customWidth="1"/>
    <col min="11523" max="11523" width="8.09765625" bestFit="1" customWidth="1"/>
    <col min="11779" max="11779" width="8.09765625" bestFit="1" customWidth="1"/>
    <col min="12035" max="12035" width="8.09765625" bestFit="1" customWidth="1"/>
    <col min="12291" max="12291" width="8.09765625" bestFit="1" customWidth="1"/>
    <col min="12547" max="12547" width="8.09765625" bestFit="1" customWidth="1"/>
    <col min="12803" max="12803" width="8.09765625" bestFit="1" customWidth="1"/>
    <col min="13059" max="13059" width="8.09765625" bestFit="1" customWidth="1"/>
    <col min="13315" max="13315" width="8.09765625" bestFit="1" customWidth="1"/>
    <col min="13571" max="13571" width="8.09765625" bestFit="1" customWidth="1"/>
    <col min="13827" max="13827" width="8.09765625" bestFit="1" customWidth="1"/>
    <col min="14083" max="14083" width="8.09765625" bestFit="1" customWidth="1"/>
    <col min="14339" max="14339" width="8.09765625" bestFit="1" customWidth="1"/>
    <col min="14595" max="14595" width="8.09765625" bestFit="1" customWidth="1"/>
    <col min="14851" max="14851" width="8.09765625" bestFit="1" customWidth="1"/>
    <col min="15107" max="15107" width="8.09765625" bestFit="1" customWidth="1"/>
    <col min="15363" max="15363" width="8.09765625" bestFit="1" customWidth="1"/>
    <col min="15619" max="15619" width="8.09765625" bestFit="1" customWidth="1"/>
    <col min="15875" max="15875" width="8.09765625" bestFit="1" customWidth="1"/>
    <col min="16131" max="16131" width="8.09765625" bestFit="1" customWidth="1"/>
  </cols>
  <sheetData>
    <row r="1" spans="1:8" ht="21" x14ac:dyDescent="0.35">
      <c r="A1" s="1" t="s">
        <v>25</v>
      </c>
      <c r="B1" s="1"/>
      <c r="C1" s="1"/>
      <c r="D1" s="1"/>
      <c r="F1" s="1"/>
    </row>
    <row r="2" spans="1:8" ht="21" x14ac:dyDescent="0.35">
      <c r="A2" s="1"/>
      <c r="B2" s="1"/>
      <c r="C2" s="1"/>
      <c r="D2" s="1"/>
      <c r="F2" s="1"/>
    </row>
    <row r="3" spans="1:8" ht="20.25" customHeight="1" x14ac:dyDescent="0.35">
      <c r="A3" s="1" t="s">
        <v>0</v>
      </c>
      <c r="B3" s="1"/>
      <c r="C3" s="1"/>
      <c r="D3" s="1"/>
      <c r="F3" s="1" t="s">
        <v>1</v>
      </c>
    </row>
    <row r="4" spans="1:8" ht="20.25" customHeight="1" x14ac:dyDescent="0.35">
      <c r="A4" s="1"/>
      <c r="B4" s="1"/>
      <c r="C4" s="1"/>
      <c r="D4" s="1"/>
      <c r="F4" s="1"/>
    </row>
    <row r="5" spans="1:8" x14ac:dyDescent="0.3">
      <c r="C5" s="2" t="s">
        <v>28</v>
      </c>
      <c r="D5">
        <v>2024</v>
      </c>
    </row>
    <row r="6" spans="1:8" x14ac:dyDescent="0.3">
      <c r="A6" s="3" t="s">
        <v>2</v>
      </c>
      <c r="B6" s="4"/>
      <c r="C6" s="4"/>
      <c r="D6" s="4"/>
      <c r="F6" s="5" t="s">
        <v>26</v>
      </c>
      <c r="G6" s="3"/>
      <c r="H6" s="3"/>
    </row>
    <row r="7" spans="1:8" x14ac:dyDescent="0.3">
      <c r="A7" t="s">
        <v>3</v>
      </c>
      <c r="C7" s="6">
        <f>[1]Banking!$I$163</f>
        <v>1885</v>
      </c>
      <c r="D7" s="6">
        <f>[2]Banking!$I$154</f>
        <v>1850</v>
      </c>
      <c r="F7" s="4" t="s">
        <v>4</v>
      </c>
      <c r="G7" s="4"/>
      <c r="H7" s="6">
        <f>[3]Banking!$F$151</f>
        <v>6126.62</v>
      </c>
    </row>
    <row r="8" spans="1:8" x14ac:dyDescent="0.3">
      <c r="A8" t="s">
        <v>21</v>
      </c>
      <c r="C8" s="6">
        <f>[1]Banking!$J$163+[1]Banking!$K$163</f>
        <v>1160</v>
      </c>
      <c r="D8" s="6">
        <f>[2]Banking!$J$154+[2]Banking!$K$154</f>
        <v>1040</v>
      </c>
      <c r="F8" t="s">
        <v>6</v>
      </c>
      <c r="H8" s="6">
        <v>35</v>
      </c>
    </row>
    <row r="9" spans="1:8" x14ac:dyDescent="0.3">
      <c r="A9" t="s">
        <v>6</v>
      </c>
      <c r="C9" s="6">
        <v>25</v>
      </c>
      <c r="D9" s="6">
        <v>0</v>
      </c>
      <c r="F9" s="3" t="s">
        <v>30</v>
      </c>
      <c r="G9" s="3"/>
      <c r="H9" s="7">
        <f>H7+H8</f>
        <v>6161.62</v>
      </c>
    </row>
    <row r="10" spans="1:8" x14ac:dyDescent="0.3">
      <c r="A10" t="s">
        <v>5</v>
      </c>
      <c r="C10" s="6">
        <f>[1]Banking!$H$163</f>
        <v>30</v>
      </c>
      <c r="D10" s="6">
        <f>[2]Banking!$H$154</f>
        <v>1030</v>
      </c>
    </row>
    <row r="11" spans="1:8" x14ac:dyDescent="0.3">
      <c r="A11" s="3" t="s">
        <v>7</v>
      </c>
      <c r="B11" s="3"/>
      <c r="C11" s="7">
        <f>SUM(C7:C10)</f>
        <v>3100</v>
      </c>
      <c r="D11" s="7">
        <f>SUM(D7:D10)</f>
        <v>3920</v>
      </c>
    </row>
    <row r="12" spans="1:8" x14ac:dyDescent="0.3">
      <c r="C12" s="3"/>
      <c r="D12" s="7"/>
      <c r="F12" s="9" t="s">
        <v>27</v>
      </c>
      <c r="G12" s="4"/>
      <c r="H12" s="4"/>
    </row>
    <row r="13" spans="1:8" x14ac:dyDescent="0.3">
      <c r="A13" s="3" t="s">
        <v>8</v>
      </c>
      <c r="B13" s="3"/>
      <c r="C13" s="3"/>
      <c r="D13" s="7"/>
      <c r="F13" s="4" t="s">
        <v>4</v>
      </c>
      <c r="G13" s="4"/>
      <c r="H13" s="16">
        <f>[3]Banking!$F$5</f>
        <v>5156.0200000000004</v>
      </c>
    </row>
    <row r="14" spans="1:8" x14ac:dyDescent="0.3">
      <c r="A14" t="s">
        <v>9</v>
      </c>
      <c r="C14" s="6">
        <f>[1]Banking!$Q$163</f>
        <v>8.84</v>
      </c>
      <c r="D14" s="6">
        <v>0</v>
      </c>
      <c r="F14" t="s">
        <v>6</v>
      </c>
      <c r="H14" s="16">
        <v>35</v>
      </c>
    </row>
    <row r="15" spans="1:8" x14ac:dyDescent="0.3">
      <c r="A15" t="s">
        <v>10</v>
      </c>
      <c r="C15" s="6">
        <f>[1]Banking!$P$163</f>
        <v>128.80000000000001</v>
      </c>
      <c r="D15" s="6">
        <f>[3]Banking!$P$154</f>
        <v>128.80000000000001</v>
      </c>
      <c r="F15" s="3" t="s">
        <v>31</v>
      </c>
      <c r="G15" s="3"/>
      <c r="H15" s="7">
        <f>H13+H14</f>
        <v>5191.0200000000004</v>
      </c>
    </row>
    <row r="16" spans="1:8" x14ac:dyDescent="0.3">
      <c r="A16" t="s">
        <v>11</v>
      </c>
      <c r="C16" s="6">
        <f>[1]Banking!$R$163</f>
        <v>72.8</v>
      </c>
      <c r="D16" s="6">
        <f>[3]Banking!$R$154</f>
        <v>66.8</v>
      </c>
      <c r="H16" s="6"/>
    </row>
    <row r="17" spans="1:8" x14ac:dyDescent="0.3">
      <c r="A17" t="s">
        <v>29</v>
      </c>
      <c r="C17" s="6">
        <f>[1]Banking!$S$163</f>
        <v>245.79</v>
      </c>
      <c r="D17" s="6">
        <f>[3]Banking!$S$154</f>
        <v>228.8</v>
      </c>
      <c r="H17" s="6"/>
    </row>
    <row r="18" spans="1:8" x14ac:dyDescent="0.3">
      <c r="A18" t="s">
        <v>12</v>
      </c>
      <c r="C18" s="6">
        <f>[1]Banking!$L$163</f>
        <v>900</v>
      </c>
      <c r="D18" s="6">
        <f>[3]Banking!$L$154</f>
        <v>1300</v>
      </c>
      <c r="H18" s="6"/>
    </row>
    <row r="19" spans="1:8" ht="19.5" thickBot="1" x14ac:dyDescent="0.35">
      <c r="A19" t="s">
        <v>22</v>
      </c>
      <c r="C19" s="8">
        <f>[1]Banking!$N$163+[1]Banking!$O$163</f>
        <v>1115</v>
      </c>
      <c r="D19" s="6">
        <f>[3]Banking!$N$154+[3]Banking!$O$154</f>
        <v>1225</v>
      </c>
      <c r="H19" s="6"/>
    </row>
    <row r="20" spans="1:8" ht="20.25" thickTop="1" thickBot="1" x14ac:dyDescent="0.35">
      <c r="A20" s="3" t="s">
        <v>13</v>
      </c>
      <c r="B20" s="3"/>
      <c r="C20" s="7">
        <f>SUM(C14:C19)</f>
        <v>2471.23</v>
      </c>
      <c r="D20" s="7">
        <f>SUM(D14:D19)</f>
        <v>2949.4</v>
      </c>
      <c r="F20" s="10" t="s">
        <v>32</v>
      </c>
      <c r="G20" s="11"/>
      <c r="H20" s="7">
        <f>H9-H15</f>
        <v>970.59999999999945</v>
      </c>
    </row>
    <row r="21" spans="1:8" ht="20.25" thickTop="1" thickBot="1" x14ac:dyDescent="0.35">
      <c r="A21" s="10" t="s">
        <v>14</v>
      </c>
      <c r="B21" s="10"/>
      <c r="C21" s="7">
        <f>C11-C20</f>
        <v>628.77</v>
      </c>
      <c r="D21" s="7">
        <f>D11-D20</f>
        <v>970.59999999999991</v>
      </c>
      <c r="F21" s="13"/>
      <c r="G21" s="10"/>
      <c r="H21" s="7"/>
    </row>
    <row r="22" spans="1:8" ht="19.5" thickTop="1" x14ac:dyDescent="0.3">
      <c r="B22" s="12"/>
      <c r="C22" s="12"/>
      <c r="D22" s="12"/>
      <c r="F22" s="14"/>
    </row>
    <row r="23" spans="1:8" x14ac:dyDescent="0.3">
      <c r="B23" s="12"/>
      <c r="C23" s="12"/>
      <c r="D23" s="12"/>
    </row>
    <row r="24" spans="1:8" x14ac:dyDescent="0.3">
      <c r="A24" s="15" t="s">
        <v>16</v>
      </c>
      <c r="B24" s="12"/>
      <c r="C24" s="12"/>
      <c r="D24" s="12"/>
    </row>
    <row r="25" spans="1:8" x14ac:dyDescent="0.3">
      <c r="A25" s="15" t="s">
        <v>24</v>
      </c>
      <c r="B25" s="12"/>
      <c r="C25" s="12"/>
      <c r="D25" s="12"/>
    </row>
    <row r="26" spans="1:8" x14ac:dyDescent="0.3">
      <c r="A26" s="15" t="s">
        <v>17</v>
      </c>
      <c r="B26" s="12"/>
      <c r="C26" s="12"/>
      <c r="D26" s="12"/>
    </row>
    <row r="27" spans="1:8" x14ac:dyDescent="0.3">
      <c r="A27" s="15"/>
      <c r="B27" s="12"/>
      <c r="C27" s="12"/>
      <c r="D27" s="12"/>
      <c r="E27" s="12"/>
    </row>
    <row r="28" spans="1:8" x14ac:dyDescent="0.3">
      <c r="A28" s="15" t="s">
        <v>23</v>
      </c>
      <c r="B28" s="12"/>
      <c r="C28" s="12"/>
      <c r="D28" s="12"/>
      <c r="E28" s="12"/>
    </row>
    <row r="29" spans="1:8" x14ac:dyDescent="0.3">
      <c r="A29" s="15" t="s">
        <v>17</v>
      </c>
      <c r="B29" s="12"/>
      <c r="C29" s="12"/>
      <c r="D29" s="12"/>
      <c r="E29" s="12"/>
    </row>
    <row r="30" spans="1:8" x14ac:dyDescent="0.3">
      <c r="A30" s="15"/>
      <c r="B30" s="12"/>
      <c r="C30" s="12"/>
      <c r="D30" s="12"/>
      <c r="E30" s="12"/>
    </row>
    <row r="31" spans="1:8" x14ac:dyDescent="0.3">
      <c r="A31" s="15" t="s">
        <v>18</v>
      </c>
      <c r="D31" s="12"/>
      <c r="E31" s="12"/>
    </row>
    <row r="32" spans="1:8" x14ac:dyDescent="0.3">
      <c r="A32" s="15" t="s">
        <v>33</v>
      </c>
      <c r="D32" s="12"/>
      <c r="E32" s="12"/>
    </row>
    <row r="33" spans="1:5" x14ac:dyDescent="0.3">
      <c r="A33" s="15" t="s">
        <v>19</v>
      </c>
      <c r="D33" s="12"/>
      <c r="E33" s="12"/>
    </row>
    <row r="34" spans="1:5" x14ac:dyDescent="0.3">
      <c r="A34" s="15"/>
      <c r="D34" s="12"/>
      <c r="E34" s="12"/>
    </row>
    <row r="35" spans="1:5" x14ac:dyDescent="0.3">
      <c r="A35" s="15" t="s">
        <v>20</v>
      </c>
      <c r="D35" s="15" t="s">
        <v>15</v>
      </c>
      <c r="E35" s="12"/>
    </row>
    <row r="36" spans="1:5" x14ac:dyDescent="0.3">
      <c r="A36" s="12"/>
      <c r="D36" s="12"/>
      <c r="E36" s="12"/>
    </row>
    <row r="37" spans="1:5" x14ac:dyDescent="0.3">
      <c r="E37" s="12"/>
    </row>
  </sheetData>
  <pageMargins left="0.70866141732283472" right="0.70866141732283472" top="0.74803149606299213" bottom="0.74803149606299213" header="0.31496062992125984" footer="0.31496062992125984"/>
  <pageSetup paperSize="9" scale="92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penn</dc:creator>
  <cp:lastModifiedBy>sue penn</cp:lastModifiedBy>
  <cp:lastPrinted>2025-01-08T10:07:42Z</cp:lastPrinted>
  <dcterms:created xsi:type="dcterms:W3CDTF">2023-01-05T14:24:42Z</dcterms:created>
  <dcterms:modified xsi:type="dcterms:W3CDTF">2025-04-30T14:10:23Z</dcterms:modified>
</cp:coreProperties>
</file>